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Prokuratuur/F. R. Kreutzwaldi tn 5a/"/>
    </mc:Choice>
  </mc:AlternateContent>
  <xr:revisionPtr revIDLastSave="87" documentId="8_{A4B253A8-9A0A-43D7-AA7A-057E7E239DD1}" xr6:coauthVersionLast="47" xr6:coauthVersionMax="47" xr10:uidLastSave="{E743F1C4-50D1-475F-AB31-252E05A4E84E}"/>
  <bookViews>
    <workbookView xWindow="28680" yWindow="-120" windowWidth="38640" windowHeight="21240" xr2:uid="{00000000-000D-0000-FFFF-FFFF00000000}"/>
  </bookViews>
  <sheets>
    <sheet name="Lisa 3" sheetId="6" r:id="rId1"/>
  </sheets>
  <externalReferences>
    <externalReference r:id="rId2"/>
    <externalReference r:id="rId3"/>
  </externalReferences>
  <definedNames>
    <definedName name="aadress_asukoha_analüüs">#REF!</definedName>
    <definedName name="aadress_asukohahinnang">#REF!</definedName>
    <definedName name="andmed">[1]hinnad!$F$3:$BQ$32</definedName>
    <definedName name="andmed_kogemus">[1]arendaja_haldaja_kogemus!$B$2:$P$16</definedName>
    <definedName name="andmed_ruumide_sobivus">[1]üürniku_hinnangud!$F$2:$L$31</definedName>
    <definedName name="brutopind">#REF!</definedName>
    <definedName name="disk.määr">[1]algandmed!$B$1</definedName>
    <definedName name="eelarve_kokku">#REF!</definedName>
    <definedName name="Etapp">#REF!</definedName>
    <definedName name="hinnang_asukoha_analüüs">#REF!</definedName>
    <definedName name="kehtiv_IRR">[2]MUDEL!$BA$1</definedName>
    <definedName name="max.parkimiskoha_maksumus">[1]algandmed!$B$2</definedName>
    <definedName name="objekt">[1]hinnad!$E$3:$E$32</definedName>
    <definedName name="objekt_ruumide_sobivus">[1]üürniku_hinnangud!$E$2:$E$31</definedName>
    <definedName name="objekti_aadress">#REF!</definedName>
    <definedName name="pakkujad_kogemus">[1]arendaja_haldaja_kogemus!$A$2:$A$16</definedName>
    <definedName name="pealkirjad">[1]hinnad!$F$2:$BQ$2</definedName>
    <definedName name="pealkirjad_kogemus">[1]arendaja_haldaja_kogemus!$B$1:$P$1</definedName>
    <definedName name="pealkirjad_ruumide_sobivus">[1]üürniku_hinnangud!$F$1:$L$1</definedName>
    <definedName name="Periood">#REF!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unktid_asukohahinnang">#REF!</definedName>
    <definedName name="Reserv">#REF!</definedName>
    <definedName name="sissevool">#REF!</definedName>
    <definedName name="suletud_netopind">#REF!</definedName>
    <definedName name="Uus">#REF!</definedName>
    <definedName name="V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6" l="1"/>
  <c r="F33" i="6"/>
  <c r="E27" i="6"/>
  <c r="E26" i="6"/>
  <c r="E25" i="6"/>
  <c r="F27" i="6"/>
  <c r="F26" i="6"/>
  <c r="F25" i="6"/>
  <c r="G27" i="6"/>
  <c r="G26" i="6"/>
  <c r="G25" i="6"/>
  <c r="H28" i="6"/>
  <c r="H20" i="6"/>
  <c r="E12" i="6"/>
  <c r="H12" i="6"/>
  <c r="H21" i="6"/>
  <c r="G21" i="6"/>
  <c r="F12" i="6"/>
  <c r="F20" i="6"/>
  <c r="F21" i="6" s="1"/>
  <c r="F28" i="6" l="1"/>
  <c r="G28" i="6"/>
  <c r="G30" i="6"/>
  <c r="G31" i="6" s="1"/>
  <c r="G32" i="6" s="1"/>
  <c r="H30" i="6"/>
  <c r="H33" i="6" s="1"/>
  <c r="E20" i="6"/>
  <c r="E21" i="6"/>
  <c r="H31" i="6" l="1"/>
  <c r="H32" i="6" s="1"/>
  <c r="H34" i="6" s="1"/>
  <c r="E28" i="6" l="1"/>
  <c r="F30" i="6" l="1"/>
  <c r="F31" i="6" s="1"/>
  <c r="E30" i="6"/>
  <c r="E31" i="6" l="1"/>
  <c r="E32" i="6" s="1"/>
  <c r="F32" i="6"/>
</calcChain>
</file>

<file path=xl/sharedStrings.xml><?xml version="1.0" encoding="utf-8"?>
<sst xmlns="http://schemas.openxmlformats.org/spreadsheetml/2006/main" count="56" uniqueCount="44">
  <si>
    <t>Lisa 3 üürilepingule nr Ü17544/19</t>
  </si>
  <si>
    <t>Üürnik</t>
  </si>
  <si>
    <t>Prokuratuur</t>
  </si>
  <si>
    <t>Üüripinna aadress</t>
  </si>
  <si>
    <t>Fr. R. Kreutzwaldi tn 5a, Rakvere linn</t>
  </si>
  <si>
    <t>Üüripind (hooned)</t>
  </si>
  <si>
    <r>
      <t>m</t>
    </r>
    <r>
      <rPr>
        <b/>
        <vertAlign val="superscript"/>
        <sz val="11"/>
        <color indexed="8"/>
        <rFont val="Times New Roman"/>
        <family val="1"/>
      </rPr>
      <t>2</t>
    </r>
  </si>
  <si>
    <t>Territoorium</t>
  </si>
  <si>
    <r>
      <t>EUR/m</t>
    </r>
    <r>
      <rPr>
        <b/>
        <vertAlign val="superscript"/>
        <sz val="11"/>
        <color indexed="8"/>
        <rFont val="Times New Roman"/>
        <family val="1"/>
      </rPr>
      <t>2</t>
    </r>
  </si>
  <si>
    <t>summa kuus</t>
  </si>
  <si>
    <t xml:space="preserve">Muutmise alus </t>
  </si>
  <si>
    <t>Märkused</t>
  </si>
  <si>
    <t>Netoüür</t>
  </si>
  <si>
    <t>Kinnisvara haldamine (haldusteenus)</t>
  </si>
  <si>
    <t>Tehnohooldus</t>
  </si>
  <si>
    <t xml:space="preserve">Heakord </t>
  </si>
  <si>
    <t xml:space="preserve">Remonttööd </t>
  </si>
  <si>
    <t>Remonttööd (tavasisustus)</t>
  </si>
  <si>
    <t>Omanikukohustused</t>
  </si>
  <si>
    <t>Tugiteenused</t>
  </si>
  <si>
    <t>ÜÜR KOKKU</t>
  </si>
  <si>
    <t>Kõrvalteenused ja kõrvalteenuste tasud</t>
  </si>
  <si>
    <t>Tarbimisteenused</t>
  </si>
  <si>
    <t>Elektrienergia</t>
  </si>
  <si>
    <t>Teenuse hinna ja tarbimise muutus</t>
  </si>
  <si>
    <t>Kõrvalteenuste eest tasutakse tegeliku kulu alusel, esitatud kulude porgnoos</t>
  </si>
  <si>
    <t>Küte (soojusenergia)</t>
  </si>
  <si>
    <t>Vesi ja kanalisatsioon</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</si>
  <si>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</si>
  <si>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</si>
  <si>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</si>
  <si>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</si>
  <si>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</si>
  <si>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</si>
  <si>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30.10 seisuga lõppeva aastase perioodi kohta avaldatud THI protsentuaalse muutusega või kui 30.10 THI aastane muutus on suurem kui 3% (nt 3,2%), siis korrutatakse läbi indekseerimise piirmääraga 3%. Indekseerimise arvutuse näide uue üüri summa leidmiseks: olemasolev üür kuus 150 eurot, 30.10 THI aastane muutus 3,2% (piirmäär 3%). Olemasolev üüri summa 150 eurot * 3% = uus üüri summa kuus 154,5 eurot. </t>
  </si>
  <si>
    <t>Üürileandja:</t>
  </si>
  <si>
    <t>Üürnik:</t>
  </si>
  <si>
    <t>(allkirjastatud digitaalselt)</t>
  </si>
  <si>
    <t>Indekseeritakse* 31.12 THI, koefitsient 0,5</t>
  </si>
  <si>
    <t>RKAS järelevalveteenus</t>
  </si>
  <si>
    <t>10 päeva</t>
  </si>
  <si>
    <t>14 kuud</t>
  </si>
  <si>
    <t>Üüriteenused ja üür</t>
  </si>
  <si>
    <t>Üür ja kõrvalteenuste tasu 22.10.2025 - 31.12.2026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</si>
</sst>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9" x14ac:knownFonts="1">
    <font>
      <sz val="11"/>
      <color theme="1"/>
      <name val="Calibri"/>
      <family val="2"/>
      <charset val="186"/>
      <scheme val="minor"/>
    </font>
    <font>
      <b/>
      <sz val="11"/>
      <name val="Times New Roman"/>
      <family val="1"/>
    </font>
    <font>
      <b/>
      <vertAlign val="superscript"/>
      <sz val="11"/>
      <color indexed="8"/>
      <name val="Times New Roman"/>
      <family val="1"/>
    </font>
    <font>
      <sz val="11"/>
      <color indexed="8"/>
      <name val="Times New Roman"/>
      <family val="1"/>
    </font>
    <font>
      <sz val="11"/>
      <color theme="1"/>
      <name val="Times New Roman"/>
      <family val="1"/>
      <charset val="186"/>
    </font>
    <font>
      <sz val="11"/>
      <color theme="1"/>
      <name val="Times New Roman"/>
      <family val="1"/>
    </font>
    <font>
      <b/>
      <sz val="11"/>
      <color theme="1"/>
      <name val="Times New Roman"/>
      <family val="1"/>
    </font>
    <font>
      <b/>
      <sz val="11"/>
      <color rgb="FFFF0000"/>
      <name val="Times New Roman"/>
      <family val="1"/>
    </font>
    <font>
      <sz val="12"/>
      <color theme="1"/>
      <name val="Times New Roman"/>
      <family val="1"/>
    </font>
    <font>
      <i/>
      <sz val="11"/>
      <color theme="1"/>
      <name val="Times New Roman"/>
      <family val="1"/>
    </font>
    <font>
      <b/>
      <sz val="14"/>
      <color theme="1"/>
      <name val="Times New Roman"/>
      <family val="1"/>
      <charset val="186"/>
    </font>
    <font>
      <sz val="11"/>
      <color rgb="FF000000"/>
      <name val="Calibri"/>
      <family val="2"/>
    </font>
    <font>
      <sz val="11"/>
      <name val="Times New Roman"/>
      <family val="1"/>
    </font>
    <font>
      <i/>
      <sz val="10"/>
      <color theme="1"/>
      <name val="Times New Roman"/>
      <family val="1"/>
      <charset val="186"/>
    </font>
    <font>
      <sz val="11"/>
      <color theme="0" tint="-0.499984740745262"/>
      <name val="Times New Roman"/>
      <family val="1"/>
    </font>
    <font>
      <b/>
      <sz val="11"/>
      <color theme="0" tint="-0.499984740745262"/>
      <name val="Times New Roman"/>
      <family val="1"/>
    </font>
    <font>
      <sz val="11"/>
      <color rgb="FFFF0000"/>
      <name val="Times New Roman"/>
      <family val="1"/>
    </font>
    <font>
      <i/>
      <sz val="11"/>
      <color theme="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s>
  <cellStyleXfs count="3">
    <xf numFmtId="0" fontId="0" fillId="0" borderId="0"/>
    <xf numFmtId="0" fontId="11" fillId="0" borderId="0"/>
    <xf numFmtId="0" fontId="11" fillId="0" borderId="0"/>
  </cellStyleXfs>
  <cellXfs count="120">
    <xf numFmtId="0" fontId="0" fillId="0" borderId="0" xfId="0"/>
    <xf numFmtId="0" fontId="5" fillId="0" borderId="0" xfId="0" applyFont="1"/>
    <xf numFmtId="0" fontId="4" fillId="0" borderId="0" xfId="0" applyFont="1" applyAlignment="1">
      <alignment horizontal="right"/>
    </xf>
    <xf numFmtId="0" fontId="5" fillId="0" borderId="0" xfId="0" applyFont="1" applyAlignment="1">
      <alignment horizontal="right"/>
    </xf>
    <xf numFmtId="0" fontId="1" fillId="0" borderId="1" xfId="0" applyFont="1" applyBorder="1"/>
    <xf numFmtId="0" fontId="6" fillId="0" borderId="1" xfId="0" applyFont="1" applyBorder="1" applyAlignment="1">
      <alignment horizontal="right"/>
    </xf>
    <xf numFmtId="164" fontId="1" fillId="0" borderId="1" xfId="0" applyNumberFormat="1" applyFont="1" applyBorder="1" applyAlignment="1">
      <alignment horizontal="right"/>
    </xf>
    <xf numFmtId="0" fontId="6" fillId="0" borderId="1" xfId="0" applyFont="1" applyBorder="1"/>
    <xf numFmtId="0" fontId="6" fillId="0" borderId="0" xfId="0" applyFont="1"/>
    <xf numFmtId="0" fontId="6" fillId="2" borderId="12" xfId="0" applyFont="1" applyFill="1" applyBorder="1" applyAlignment="1">
      <alignment horizontal="left"/>
    </xf>
    <xf numFmtId="0" fontId="6" fillId="2" borderId="21" xfId="0" applyFont="1" applyFill="1" applyBorder="1"/>
    <xf numFmtId="0" fontId="6" fillId="2" borderId="13" xfId="0" applyFont="1" applyFill="1" applyBorder="1" applyAlignment="1">
      <alignment horizontal="center"/>
    </xf>
    <xf numFmtId="0" fontId="6" fillId="2" borderId="14" xfId="0" applyFont="1" applyFill="1" applyBorder="1" applyAlignment="1">
      <alignment horizontal="center"/>
    </xf>
    <xf numFmtId="0" fontId="6" fillId="2" borderId="22" xfId="0" applyFont="1" applyFill="1" applyBorder="1" applyAlignment="1">
      <alignment horizontal="center" wrapText="1"/>
    </xf>
    <xf numFmtId="0" fontId="6" fillId="2" borderId="15" xfId="0" applyFont="1" applyFill="1" applyBorder="1" applyAlignment="1">
      <alignment horizontal="center"/>
    </xf>
    <xf numFmtId="0" fontId="5" fillId="0" borderId="6" xfId="0" applyFont="1" applyBorder="1" applyAlignment="1">
      <alignment horizontal="center"/>
    </xf>
    <xf numFmtId="0" fontId="5" fillId="0" borderId="4" xfId="0" applyFont="1" applyBorder="1"/>
    <xf numFmtId="0" fontId="5" fillId="0" borderId="5" xfId="0" applyFont="1" applyBorder="1" applyAlignment="1">
      <alignment horizontal="center"/>
    </xf>
    <xf numFmtId="0" fontId="5" fillId="0" borderId="3" xfId="0" applyFont="1" applyBorder="1"/>
    <xf numFmtId="0" fontId="5" fillId="0" borderId="1" xfId="0" applyFont="1" applyBorder="1"/>
    <xf numFmtId="0" fontId="6" fillId="2" borderId="6" xfId="0" applyFont="1" applyFill="1" applyBorder="1" applyAlignment="1">
      <alignment horizontal="center"/>
    </xf>
    <xf numFmtId="0" fontId="6" fillId="2" borderId="2" xfId="0" applyFont="1" applyFill="1" applyBorder="1"/>
    <xf numFmtId="4" fontId="1" fillId="2" borderId="6" xfId="0" applyNumberFormat="1" applyFont="1" applyFill="1" applyBorder="1" applyAlignment="1">
      <alignment horizontal="right"/>
    </xf>
    <xf numFmtId="4" fontId="6" fillId="2" borderId="7" xfId="0" applyNumberFormat="1" applyFont="1" applyFill="1" applyBorder="1" applyAlignment="1">
      <alignment horizontal="right"/>
    </xf>
    <xf numFmtId="4" fontId="6" fillId="2" borderId="23" xfId="0" applyNumberFormat="1" applyFont="1" applyFill="1" applyBorder="1" applyAlignment="1">
      <alignment horizontal="right"/>
    </xf>
    <xf numFmtId="0" fontId="5" fillId="2" borderId="7" xfId="0" applyFont="1" applyFill="1" applyBorder="1"/>
    <xf numFmtId="0" fontId="6" fillId="3" borderId="8" xfId="0" applyFont="1" applyFill="1" applyBorder="1" applyAlignment="1">
      <alignment horizontal="center"/>
    </xf>
    <xf numFmtId="0" fontId="6" fillId="3" borderId="0" xfId="0" applyFont="1" applyFill="1"/>
    <xf numFmtId="4" fontId="7" fillId="3" borderId="8" xfId="0" applyNumberFormat="1" applyFont="1" applyFill="1" applyBorder="1" applyAlignment="1">
      <alignment horizontal="right"/>
    </xf>
    <xf numFmtId="4" fontId="6" fillId="3" borderId="7" xfId="0" applyNumberFormat="1" applyFont="1" applyFill="1" applyBorder="1" applyAlignment="1">
      <alignment horizontal="right"/>
    </xf>
    <xf numFmtId="0" fontId="5" fillId="3" borderId="9" xfId="0" applyFont="1" applyFill="1" applyBorder="1"/>
    <xf numFmtId="0" fontId="6" fillId="2" borderId="6" xfId="0" applyFont="1" applyFill="1" applyBorder="1" applyAlignment="1">
      <alignment horizontal="left"/>
    </xf>
    <xf numFmtId="4" fontId="6" fillId="2" borderId="5" xfId="0" applyNumberFormat="1" applyFont="1" applyFill="1" applyBorder="1" applyAlignment="1">
      <alignment horizontal="center"/>
    </xf>
    <xf numFmtId="0" fontId="6" fillId="2" borderId="19" xfId="0" applyFont="1" applyFill="1" applyBorder="1" applyAlignment="1">
      <alignment horizontal="center"/>
    </xf>
    <xf numFmtId="0" fontId="6" fillId="2" borderId="24" xfId="0" applyFont="1" applyFill="1" applyBorder="1" applyAlignment="1">
      <alignment horizontal="center" wrapText="1"/>
    </xf>
    <xf numFmtId="0" fontId="6" fillId="2" borderId="7" xfId="0" applyFont="1" applyFill="1" applyBorder="1" applyAlignment="1">
      <alignment horizontal="center"/>
    </xf>
    <xf numFmtId="4" fontId="5" fillId="0" borderId="23" xfId="0" applyNumberFormat="1" applyFont="1" applyBorder="1" applyAlignment="1">
      <alignment horizontal="center"/>
    </xf>
    <xf numFmtId="4" fontId="5" fillId="0" borderId="7" xfId="0" applyNumberFormat="1" applyFont="1" applyBorder="1" applyAlignment="1">
      <alignment horizontal="center"/>
    </xf>
    <xf numFmtId="0" fontId="6" fillId="4" borderId="16" xfId="0" applyFont="1" applyFill="1" applyBorder="1" applyAlignment="1">
      <alignment horizontal="left"/>
    </xf>
    <xf numFmtId="0" fontId="6" fillId="4" borderId="17" xfId="0" applyFont="1" applyFill="1" applyBorder="1"/>
    <xf numFmtId="4" fontId="6" fillId="4" borderId="25" xfId="0" applyNumberFormat="1" applyFont="1" applyFill="1" applyBorder="1" applyAlignment="1">
      <alignment horizontal="right"/>
    </xf>
    <xf numFmtId="0" fontId="5" fillId="4" borderId="18" xfId="0" applyFont="1" applyFill="1" applyBorder="1"/>
    <xf numFmtId="0" fontId="6" fillId="0" borderId="0" xfId="0" applyFont="1" applyAlignment="1">
      <alignment horizontal="left"/>
    </xf>
    <xf numFmtId="4" fontId="6" fillId="0" borderId="8" xfId="0" applyNumberFormat="1" applyFont="1" applyBorder="1" applyAlignment="1">
      <alignment horizontal="right"/>
    </xf>
    <xf numFmtId="4" fontId="6" fillId="0" borderId="9" xfId="0" applyNumberFormat="1" applyFont="1" applyBorder="1" applyAlignment="1">
      <alignment horizontal="right"/>
    </xf>
    <xf numFmtId="4" fontId="6" fillId="0" borderId="0" xfId="0" applyNumberFormat="1" applyFont="1" applyAlignment="1">
      <alignment horizontal="right"/>
    </xf>
    <xf numFmtId="0" fontId="6" fillId="0" borderId="0" xfId="0" applyFont="1" applyAlignment="1">
      <alignment horizontal="left" wrapText="1"/>
    </xf>
    <xf numFmtId="9" fontId="1" fillId="0" borderId="0" xfId="0" applyNumberFormat="1" applyFont="1" applyAlignment="1">
      <alignment horizontal="left"/>
    </xf>
    <xf numFmtId="4" fontId="5" fillId="0" borderId="8" xfId="0" applyNumberFormat="1" applyFont="1" applyBorder="1"/>
    <xf numFmtId="4" fontId="6" fillId="0" borderId="8"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4" fontId="6" fillId="0" borderId="10" xfId="0" applyNumberFormat="1" applyFont="1" applyBorder="1"/>
    <xf numFmtId="4" fontId="1" fillId="0" borderId="11" xfId="0" applyNumberFormat="1" applyFont="1" applyBorder="1"/>
    <xf numFmtId="3" fontId="1" fillId="0" borderId="0" xfId="0" applyNumberFormat="1" applyFont="1"/>
    <xf numFmtId="4" fontId="1" fillId="0" borderId="0" xfId="0" applyNumberFormat="1" applyFont="1"/>
    <xf numFmtId="0" fontId="8" fillId="0" borderId="0" xfId="0" applyFont="1" applyAlignment="1">
      <alignment horizontal="left" wrapText="1"/>
    </xf>
    <xf numFmtId="0" fontId="8" fillId="0" borderId="0" xfId="0" applyFont="1"/>
    <xf numFmtId="0" fontId="9" fillId="0" borderId="0" xfId="0" applyFont="1"/>
    <xf numFmtId="10" fontId="5" fillId="0" borderId="0" xfId="0" applyNumberFormat="1" applyFont="1"/>
    <xf numFmtId="0" fontId="5" fillId="0" borderId="19" xfId="0" applyFont="1" applyBorder="1"/>
    <xf numFmtId="0" fontId="5" fillId="0" borderId="20" xfId="0" applyFont="1" applyBorder="1"/>
    <xf numFmtId="4" fontId="6" fillId="3" borderId="23" xfId="0" applyNumberFormat="1" applyFont="1" applyFill="1" applyBorder="1" applyAlignment="1">
      <alignment horizontal="right"/>
    </xf>
    <xf numFmtId="0" fontId="8" fillId="0" borderId="0" xfId="0" applyFont="1" applyAlignment="1">
      <alignment wrapText="1"/>
    </xf>
    <xf numFmtId="0" fontId="13" fillId="0" borderId="0" xfId="0" applyFont="1" applyAlignment="1">
      <alignment wrapText="1"/>
    </xf>
    <xf numFmtId="4" fontId="14" fillId="0" borderId="5" xfId="0" applyNumberFormat="1" applyFont="1" applyBorder="1" applyAlignment="1">
      <alignment wrapText="1"/>
    </xf>
    <xf numFmtId="4" fontId="14" fillId="0" borderId="20" xfId="0" applyNumberFormat="1" applyFont="1" applyBorder="1"/>
    <xf numFmtId="4" fontId="14" fillId="3" borderId="20" xfId="0" applyNumberFormat="1" applyFont="1" applyFill="1" applyBorder="1"/>
    <xf numFmtId="4" fontId="15" fillId="4" borderId="16" xfId="0" applyNumberFormat="1" applyFont="1" applyFill="1" applyBorder="1" applyAlignment="1">
      <alignment horizontal="right"/>
    </xf>
    <xf numFmtId="4" fontId="15" fillId="4" borderId="18" xfId="0" applyNumberFormat="1" applyFont="1" applyFill="1" applyBorder="1" applyAlignment="1">
      <alignment horizontal="right"/>
    </xf>
    <xf numFmtId="0" fontId="16" fillId="0" borderId="0" xfId="0" applyFont="1"/>
    <xf numFmtId="0" fontId="6" fillId="0" borderId="0" xfId="0" applyFont="1" applyAlignment="1">
      <alignment horizontal="right"/>
    </xf>
    <xf numFmtId="164" fontId="1" fillId="0" borderId="0" xfId="0" applyNumberFormat="1" applyFont="1" applyAlignment="1">
      <alignment horizontal="right"/>
    </xf>
    <xf numFmtId="0" fontId="10" fillId="0" borderId="0" xfId="0" applyFont="1" applyAlignment="1">
      <alignment wrapText="1"/>
    </xf>
    <xf numFmtId="0" fontId="17" fillId="0" borderId="0" xfId="0" applyFont="1" applyAlignment="1">
      <alignment vertical="center" wrapText="1"/>
    </xf>
    <xf numFmtId="0" fontId="18" fillId="0" borderId="0" xfId="0" applyFont="1"/>
    <xf numFmtId="4" fontId="12" fillId="0" borderId="0" xfId="0" applyNumberFormat="1" applyFont="1" applyAlignment="1">
      <alignment vertical="center" wrapText="1"/>
    </xf>
    <xf numFmtId="4" fontId="5" fillId="0" borderId="0" xfId="0" applyNumberFormat="1" applyFont="1"/>
    <xf numFmtId="4" fontId="6" fillId="2" borderId="2" xfId="0" applyNumberFormat="1" applyFont="1" applyFill="1" applyBorder="1" applyAlignment="1">
      <alignment horizontal="right"/>
    </xf>
    <xf numFmtId="4" fontId="6" fillId="3" borderId="2" xfId="0" applyNumberFormat="1" applyFont="1" applyFill="1" applyBorder="1" applyAlignment="1">
      <alignment horizontal="right"/>
    </xf>
    <xf numFmtId="4" fontId="15" fillId="4" borderId="17" xfId="0" applyNumberFormat="1" applyFont="1" applyFill="1" applyBorder="1" applyAlignment="1">
      <alignment horizontal="right"/>
    </xf>
    <xf numFmtId="0" fontId="5" fillId="0" borderId="2" xfId="0" applyFont="1" applyBorder="1"/>
    <xf numFmtId="4" fontId="12" fillId="3" borderId="33" xfId="0" applyNumberFormat="1" applyFont="1" applyFill="1" applyBorder="1" applyAlignment="1">
      <alignment horizontal="right" vertical="center" wrapText="1"/>
    </xf>
    <xf numFmtId="4" fontId="3" fillId="0" borderId="24" xfId="0" applyNumberFormat="1" applyFont="1" applyBorder="1" applyAlignment="1">
      <alignment horizontal="center" vertical="center" wrapText="1"/>
    </xf>
    <xf numFmtId="0" fontId="12" fillId="0" borderId="33" xfId="0" applyFont="1" applyBorder="1" applyAlignment="1">
      <alignment horizontal="center" vertical="center" wrapText="1"/>
    </xf>
    <xf numFmtId="4" fontId="12" fillId="3" borderId="29" xfId="0" applyNumberFormat="1" applyFont="1" applyFill="1" applyBorder="1" applyAlignment="1">
      <alignment horizontal="right" vertical="center" wrapText="1"/>
    </xf>
    <xf numFmtId="2" fontId="5" fillId="3" borderId="5" xfId="0" applyNumberFormat="1" applyFont="1" applyFill="1" applyBorder="1" applyAlignment="1">
      <alignment horizontal="right" vertical="center"/>
    </xf>
    <xf numFmtId="4" fontId="12" fillId="3" borderId="7" xfId="0" applyNumberFormat="1" applyFont="1" applyFill="1" applyBorder="1" applyAlignment="1">
      <alignment horizontal="right" vertical="center" wrapText="1"/>
    </xf>
    <xf numFmtId="0" fontId="8" fillId="0" borderId="21" xfId="0" applyFont="1" applyBorder="1" applyAlignment="1">
      <alignment wrapText="1"/>
    </xf>
    <xf numFmtId="4" fontId="5" fillId="0" borderId="6" xfId="0" applyNumberFormat="1" applyFont="1" applyBorder="1"/>
    <xf numFmtId="4" fontId="5" fillId="0" borderId="7" xfId="0" applyNumberFormat="1" applyFont="1" applyBorder="1"/>
    <xf numFmtId="0" fontId="17" fillId="0" borderId="0" xfId="0" applyFont="1" applyAlignment="1">
      <alignment horizontal="left" vertical="center" wrapText="1"/>
    </xf>
    <xf numFmtId="0" fontId="10" fillId="0" borderId="0" xfId="0" applyFont="1" applyAlignment="1">
      <alignment horizontal="center" wrapText="1"/>
    </xf>
    <xf numFmtId="0" fontId="5" fillId="0" borderId="4" xfId="0" applyFont="1" applyBorder="1" applyAlignment="1">
      <alignment horizontal="left"/>
    </xf>
    <xf numFmtId="0" fontId="5" fillId="0" borderId="7" xfId="0" applyFont="1" applyBorder="1" applyAlignment="1">
      <alignment horizontal="left"/>
    </xf>
    <xf numFmtId="0" fontId="6" fillId="0" borderId="0" xfId="0" applyFont="1" applyAlignment="1">
      <alignment horizontal="left" wrapText="1"/>
    </xf>
    <xf numFmtId="0" fontId="5" fillId="0" borderId="1" xfId="0" applyFont="1" applyBorder="1"/>
    <xf numFmtId="0" fontId="5" fillId="0" borderId="20" xfId="0" applyFont="1" applyBorder="1"/>
    <xf numFmtId="0" fontId="5" fillId="0" borderId="4" xfId="0" applyFont="1" applyBorder="1"/>
    <xf numFmtId="4" fontId="5" fillId="0" borderId="27" xfId="0" applyNumberFormat="1" applyFont="1" applyBorder="1" applyAlignment="1">
      <alignment horizontal="center" vertical="center" wrapText="1"/>
    </xf>
    <xf numFmtId="4" fontId="5" fillId="0" borderId="26" xfId="0" applyNumberFormat="1" applyFont="1" applyBorder="1" applyAlignment="1">
      <alignment horizontal="center" vertical="center" wrapText="1"/>
    </xf>
    <xf numFmtId="4" fontId="5" fillId="0" borderId="24" xfId="0" applyNumberFormat="1" applyFont="1" applyBorder="1" applyAlignment="1">
      <alignment horizontal="center" vertical="center" wrapText="1"/>
    </xf>
    <xf numFmtId="4" fontId="12" fillId="0" borderId="30" xfId="0" applyNumberFormat="1" applyFont="1" applyBorder="1" applyAlignment="1">
      <alignment horizontal="center" vertical="center" wrapText="1"/>
    </xf>
    <xf numFmtId="4" fontId="12" fillId="0" borderId="31"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2" fontId="5" fillId="3" borderId="32" xfId="0" applyNumberFormat="1" applyFont="1" applyFill="1" applyBorder="1" applyAlignment="1">
      <alignment horizontal="right" vertical="center"/>
    </xf>
    <xf numFmtId="2" fontId="5" fillId="3" borderId="28" xfId="0" applyNumberFormat="1" applyFont="1" applyFill="1" applyBorder="1" applyAlignment="1">
      <alignment horizontal="right" vertical="center"/>
    </xf>
    <xf numFmtId="2" fontId="5" fillId="3" borderId="29" xfId="0" applyNumberFormat="1" applyFont="1" applyFill="1" applyBorder="1" applyAlignment="1">
      <alignment horizontal="right" vertical="center"/>
    </xf>
    <xf numFmtId="4" fontId="12" fillId="3" borderId="30" xfId="0" applyNumberFormat="1" applyFont="1" applyFill="1" applyBorder="1" applyAlignment="1">
      <alignment horizontal="right" vertical="center" wrapText="1"/>
    </xf>
    <xf numFmtId="4" fontId="12" fillId="3" borderId="31" xfId="0" applyNumberFormat="1" applyFont="1" applyFill="1" applyBorder="1" applyAlignment="1">
      <alignment horizontal="right" vertical="center" wrapText="1"/>
    </xf>
    <xf numFmtId="4" fontId="12" fillId="3" borderId="19" xfId="0" applyNumberFormat="1" applyFont="1" applyFill="1" applyBorder="1" applyAlignment="1">
      <alignment horizontal="right"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9" xfId="0" applyFont="1" applyBorder="1" applyAlignment="1">
      <alignment horizontal="center" vertical="center" wrapText="1"/>
    </xf>
    <xf numFmtId="4" fontId="12" fillId="3" borderId="32" xfId="0" applyNumberFormat="1" applyFont="1" applyFill="1" applyBorder="1" applyAlignment="1">
      <alignment horizontal="right" vertical="center" wrapText="1"/>
    </xf>
    <xf numFmtId="4" fontId="12" fillId="3" borderId="28" xfId="0" applyNumberFormat="1" applyFont="1" applyFill="1" applyBorder="1" applyAlignment="1">
      <alignment horizontal="right" vertical="center" wrapText="1"/>
    </xf>
    <xf numFmtId="4" fontId="12" fillId="3" borderId="29" xfId="0" applyNumberFormat="1" applyFont="1" applyFill="1" applyBorder="1" applyAlignment="1">
      <alignment horizontal="right" vertical="center" wrapText="1"/>
    </xf>
  </cellXfs>
  <cellStyles count="3">
    <cellStyle name="Normaallaad 4" xfId="1" xr:uid="{00000000-0005-0000-0000-000001000000}"/>
    <cellStyle name="Normaallaad 4 2" xfId="2" xr:uid="{00000000-0005-0000-0000-000002000000}"/>
    <cellStyle name="Normal" xfId="0" builtinId="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06_Finantsosakond\21_Kinnistup&#245;hiselt_tehtud_t&#246;&#246;d\KREUTZWALDI5\2019.07.24_KREUTZWALDI5_&#220;&#220;RIMUDEL_T&#214;&#214;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DEL uus"/>
      <sheetName val="MUDEL"/>
      <sheetName val="MUDEL (3)"/>
      <sheetName val="MUDEL (2)"/>
      <sheetName val="turupõhine"/>
      <sheetName val="turupõhine uus"/>
      <sheetName val="Lisa 6.1 lisa 1"/>
      <sheetName val="Annuiteetgraafik TS"/>
      <sheetName val="Taustainfo"/>
      <sheetName val="Taustainfo uus"/>
      <sheetName val="Investeeringu annuiteetgraa (3)"/>
      <sheetName val="Eelarve vorm"/>
      <sheetName val="eelarve"/>
      <sheetName val="Investeeringu annuiteetgraa (2)"/>
    </sheetNames>
    <sheetDataSet>
      <sheetData sheetId="0"/>
      <sheetData sheetId="1">
        <row r="1">
          <cell r="BA1">
            <v>3.9E-2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47"/>
  <sheetViews>
    <sheetView tabSelected="1" zoomScaleNormal="100" workbookViewId="0">
      <selection activeCell="R28" sqref="R28"/>
    </sheetView>
  </sheetViews>
  <sheetFormatPr defaultColWidth="9.140625" defaultRowHeight="15" x14ac:dyDescent="0.25"/>
  <cols>
    <col min="1" max="1" width="5.42578125" style="1" customWidth="1"/>
    <col min="2" max="2" width="7.7109375" style="1" customWidth="1"/>
    <col min="3" max="3" width="7.85546875" style="1" customWidth="1"/>
    <col min="4" max="4" width="59" style="1" customWidth="1"/>
    <col min="5" max="8" width="15.140625" style="1" customWidth="1"/>
    <col min="9" max="9" width="25.28515625" style="1" customWidth="1"/>
    <col min="10" max="10" width="31" style="1" customWidth="1"/>
    <col min="11" max="11" width="8.7109375" style="1" customWidth="1"/>
    <col min="12" max="12" width="10.140625" style="1" customWidth="1"/>
    <col min="13" max="13" width="9.140625" style="1"/>
    <col min="14" max="14" width="10.85546875" style="1" customWidth="1"/>
    <col min="15" max="15" width="9.7109375" style="1" bestFit="1" customWidth="1"/>
    <col min="16" max="16384" width="9.140625" style="1"/>
  </cols>
  <sheetData>
    <row r="1" spans="1:17" x14ac:dyDescent="0.25">
      <c r="B1" s="75"/>
      <c r="J1" s="2" t="s">
        <v>0</v>
      </c>
    </row>
    <row r="2" spans="1:17" ht="15" customHeight="1" x14ac:dyDescent="0.25"/>
    <row r="3" spans="1:17" ht="18.75" customHeight="1" x14ac:dyDescent="0.3">
      <c r="A3" s="92" t="s">
        <v>43</v>
      </c>
      <c r="B3" s="92"/>
      <c r="C3" s="92"/>
      <c r="D3" s="92"/>
      <c r="E3" s="92"/>
      <c r="F3" s="92"/>
      <c r="G3" s="92"/>
      <c r="H3" s="92"/>
      <c r="I3" s="92"/>
      <c r="J3" s="92"/>
      <c r="K3" s="73"/>
      <c r="L3" s="73"/>
    </row>
    <row r="4" spans="1:17" ht="16.5" customHeight="1" x14ac:dyDescent="0.25"/>
    <row r="5" spans="1:17" x14ac:dyDescent="0.25">
      <c r="C5" s="3" t="s">
        <v>1</v>
      </c>
      <c r="D5" s="4" t="s">
        <v>2</v>
      </c>
    </row>
    <row r="6" spans="1:17" x14ac:dyDescent="0.25">
      <c r="C6" s="3" t="s">
        <v>3</v>
      </c>
      <c r="D6" s="4" t="s">
        <v>4</v>
      </c>
    </row>
    <row r="8" spans="1:17" ht="14.25" customHeight="1" x14ac:dyDescent="0.25">
      <c r="D8" s="5" t="s">
        <v>5</v>
      </c>
      <c r="E8" s="6">
        <v>352.6</v>
      </c>
      <c r="F8" s="7" t="s">
        <v>6</v>
      </c>
      <c r="G8" s="8"/>
      <c r="H8" s="8"/>
      <c r="I8" s="8"/>
      <c r="K8" s="77"/>
    </row>
    <row r="9" spans="1:17" ht="14.25" customHeight="1" x14ac:dyDescent="0.25">
      <c r="D9" s="5" t="s">
        <v>7</v>
      </c>
      <c r="E9" s="6">
        <v>9661</v>
      </c>
      <c r="F9" s="7" t="s">
        <v>6</v>
      </c>
      <c r="G9" s="8"/>
      <c r="H9" s="8"/>
      <c r="I9" s="8"/>
    </row>
    <row r="10" spans="1:17" ht="14.25" customHeight="1" thickBot="1" x14ac:dyDescent="0.3">
      <c r="D10" s="71"/>
      <c r="E10" s="72"/>
      <c r="F10" s="8"/>
      <c r="G10" s="8"/>
      <c r="H10" s="8"/>
      <c r="I10" s="8"/>
      <c r="K10" s="77"/>
    </row>
    <row r="11" spans="1:17" ht="17.25" x14ac:dyDescent="0.25">
      <c r="B11" s="9" t="s">
        <v>42</v>
      </c>
      <c r="C11" s="10"/>
      <c r="D11" s="10"/>
      <c r="E11" s="11" t="s">
        <v>8</v>
      </c>
      <c r="F11" s="12" t="s">
        <v>9</v>
      </c>
      <c r="G11" s="11" t="s">
        <v>8</v>
      </c>
      <c r="H11" s="12" t="s">
        <v>9</v>
      </c>
      <c r="I11" s="13" t="s">
        <v>10</v>
      </c>
      <c r="J11" s="14" t="s">
        <v>11</v>
      </c>
    </row>
    <row r="12" spans="1:17" x14ac:dyDescent="0.25">
      <c r="B12" s="15"/>
      <c r="C12" s="93" t="s">
        <v>12</v>
      </c>
      <c r="D12" s="94"/>
      <c r="E12" s="108">
        <f>F12/$E$8</f>
        <v>3.661290322580645</v>
      </c>
      <c r="F12" s="111">
        <f>H12/31*10</f>
        <v>1290.9709677419355</v>
      </c>
      <c r="G12" s="117">
        <v>11.35</v>
      </c>
      <c r="H12" s="111">
        <f>G12*$E$8</f>
        <v>4002.01</v>
      </c>
      <c r="I12" s="105" t="s">
        <v>38</v>
      </c>
      <c r="J12" s="114"/>
      <c r="Q12" s="59"/>
    </row>
    <row r="13" spans="1:17" x14ac:dyDescent="0.25">
      <c r="B13" s="17">
        <v>100</v>
      </c>
      <c r="C13" s="18" t="s">
        <v>13</v>
      </c>
      <c r="D13" s="60"/>
      <c r="E13" s="109"/>
      <c r="F13" s="112"/>
      <c r="G13" s="118"/>
      <c r="H13" s="112"/>
      <c r="I13" s="106"/>
      <c r="J13" s="115"/>
      <c r="O13" s="70"/>
    </row>
    <row r="14" spans="1:17" x14ac:dyDescent="0.25">
      <c r="B14" s="17">
        <v>200</v>
      </c>
      <c r="C14" s="19" t="s">
        <v>14</v>
      </c>
      <c r="D14" s="61"/>
      <c r="E14" s="109"/>
      <c r="F14" s="112"/>
      <c r="G14" s="118"/>
      <c r="H14" s="112"/>
      <c r="I14" s="106"/>
      <c r="J14" s="115"/>
    </row>
    <row r="15" spans="1:17" x14ac:dyDescent="0.25">
      <c r="B15" s="17">
        <v>300</v>
      </c>
      <c r="C15" s="96" t="s">
        <v>15</v>
      </c>
      <c r="D15" s="97"/>
      <c r="E15" s="109"/>
      <c r="F15" s="112"/>
      <c r="G15" s="118"/>
      <c r="H15" s="112"/>
      <c r="I15" s="106"/>
      <c r="J15" s="115"/>
    </row>
    <row r="16" spans="1:17" x14ac:dyDescent="0.25">
      <c r="B16" s="17">
        <v>400</v>
      </c>
      <c r="C16" s="96" t="s">
        <v>16</v>
      </c>
      <c r="D16" s="98"/>
      <c r="E16" s="109"/>
      <c r="F16" s="112"/>
      <c r="G16" s="118"/>
      <c r="H16" s="112"/>
      <c r="I16" s="106"/>
      <c r="J16" s="115"/>
    </row>
    <row r="17" spans="2:10" x14ac:dyDescent="0.25">
      <c r="B17" s="15">
        <v>400</v>
      </c>
      <c r="C17" s="16" t="s">
        <v>17</v>
      </c>
      <c r="D17" s="16"/>
      <c r="E17" s="109"/>
      <c r="F17" s="112"/>
      <c r="G17" s="118"/>
      <c r="H17" s="112"/>
      <c r="I17" s="106"/>
      <c r="J17" s="115"/>
    </row>
    <row r="18" spans="2:10" x14ac:dyDescent="0.25">
      <c r="B18" s="17">
        <v>500</v>
      </c>
      <c r="C18" s="19" t="s">
        <v>18</v>
      </c>
      <c r="D18" s="16"/>
      <c r="E18" s="109"/>
      <c r="F18" s="112"/>
      <c r="G18" s="118"/>
      <c r="H18" s="112"/>
      <c r="I18" s="106"/>
      <c r="J18" s="115"/>
    </row>
    <row r="19" spans="2:10" x14ac:dyDescent="0.25">
      <c r="B19" s="17">
        <v>700</v>
      </c>
      <c r="C19" s="96" t="s">
        <v>19</v>
      </c>
      <c r="D19" s="98"/>
      <c r="E19" s="110"/>
      <c r="F19" s="113"/>
      <c r="G19" s="119"/>
      <c r="H19" s="113"/>
      <c r="I19" s="107"/>
      <c r="J19" s="116"/>
    </row>
    <row r="20" spans="2:10" x14ac:dyDescent="0.25">
      <c r="B20" s="15">
        <v>100</v>
      </c>
      <c r="C20" s="81" t="s">
        <v>39</v>
      </c>
      <c r="D20" s="81"/>
      <c r="E20" s="86">
        <f>F20/$E$8</f>
        <v>0.11290322580645161</v>
      </c>
      <c r="F20" s="82">
        <f>H20/31*10</f>
        <v>39.809677419354841</v>
      </c>
      <c r="G20" s="85">
        <v>0.35</v>
      </c>
      <c r="H20" s="87">
        <f>G20*$E$8</f>
        <v>123.41</v>
      </c>
      <c r="I20" s="83"/>
      <c r="J20" s="84"/>
    </row>
    <row r="21" spans="2:10" x14ac:dyDescent="0.25">
      <c r="B21" s="20"/>
      <c r="C21" s="21" t="s">
        <v>20</v>
      </c>
      <c r="D21" s="21"/>
      <c r="E21" s="22">
        <f>SUM(E12:E20)</f>
        <v>3.7741935483870965</v>
      </c>
      <c r="F21" s="23">
        <f>SUM(F12:F20)</f>
        <v>1330.7806451612903</v>
      </c>
      <c r="G21" s="78">
        <f>SUM(G12:G20)</f>
        <v>11.7</v>
      </c>
      <c r="H21" s="23">
        <f>SUM(H12:H20)</f>
        <v>4125.42</v>
      </c>
      <c r="I21" s="24"/>
      <c r="J21" s="25"/>
    </row>
    <row r="22" spans="2:10" x14ac:dyDescent="0.25">
      <c r="B22" s="26"/>
      <c r="C22" s="27"/>
      <c r="D22" s="27"/>
      <c r="E22" s="28"/>
      <c r="F22" s="29"/>
      <c r="G22" s="79"/>
      <c r="H22" s="29"/>
      <c r="I22" s="62"/>
      <c r="J22" s="30"/>
    </row>
    <row r="23" spans="2:10" ht="17.25" x14ac:dyDescent="0.25">
      <c r="B23" s="31" t="s">
        <v>21</v>
      </c>
      <c r="C23" s="21"/>
      <c r="D23" s="21"/>
      <c r="E23" s="32" t="s">
        <v>8</v>
      </c>
      <c r="F23" s="33" t="s">
        <v>9</v>
      </c>
      <c r="G23" s="32" t="s">
        <v>8</v>
      </c>
      <c r="H23" s="33" t="s">
        <v>9</v>
      </c>
      <c r="I23" s="34" t="s">
        <v>10</v>
      </c>
      <c r="J23" s="35" t="s">
        <v>11</v>
      </c>
    </row>
    <row r="24" spans="2:10" x14ac:dyDescent="0.25">
      <c r="B24" s="17">
        <v>600</v>
      </c>
      <c r="C24" s="19" t="s">
        <v>22</v>
      </c>
      <c r="D24" s="16"/>
      <c r="E24" s="89"/>
      <c r="F24" s="90"/>
      <c r="G24" s="89"/>
      <c r="H24" s="90"/>
      <c r="I24" s="36"/>
      <c r="J24" s="37"/>
    </row>
    <row r="25" spans="2:10" x14ac:dyDescent="0.25">
      <c r="B25" s="17"/>
      <c r="C25" s="19">
        <v>610</v>
      </c>
      <c r="D25" s="16" t="s">
        <v>23</v>
      </c>
      <c r="E25" s="65">
        <f>F25/$E$8</f>
        <v>0.32482541621411448</v>
      </c>
      <c r="F25" s="66">
        <f>H25/31*10</f>
        <v>114.53344175709677</v>
      </c>
      <c r="G25" s="65">
        <f>H25/$E$8</f>
        <v>1.0069587902637549</v>
      </c>
      <c r="H25" s="66">
        <v>355.053669447</v>
      </c>
      <c r="I25" s="99" t="s">
        <v>24</v>
      </c>
      <c r="J25" s="102" t="s">
        <v>25</v>
      </c>
    </row>
    <row r="26" spans="2:10" x14ac:dyDescent="0.25">
      <c r="B26" s="17"/>
      <c r="C26" s="19">
        <v>620</v>
      </c>
      <c r="D26" s="16" t="s">
        <v>26</v>
      </c>
      <c r="E26" s="65">
        <f>F26/$E$8</f>
        <v>0.23429092004738986</v>
      </c>
      <c r="F26" s="67">
        <f>H26/31*10</f>
        <v>82.61097840870967</v>
      </c>
      <c r="G26" s="65">
        <f>H26/$E$8</f>
        <v>0.72630185214690868</v>
      </c>
      <c r="H26" s="67">
        <v>256.094033067</v>
      </c>
      <c r="I26" s="100"/>
      <c r="J26" s="103"/>
    </row>
    <row r="27" spans="2:10" x14ac:dyDescent="0.25">
      <c r="B27" s="17"/>
      <c r="C27" s="19">
        <v>630</v>
      </c>
      <c r="D27" s="16" t="s">
        <v>27</v>
      </c>
      <c r="E27" s="65">
        <f>F27/$E$8</f>
        <v>1.7021839909062631E-2</v>
      </c>
      <c r="F27" s="66">
        <f>H27/31*10</f>
        <v>6.0019007519354837</v>
      </c>
      <c r="G27" s="65">
        <f>H27/$E$8</f>
        <v>5.2767703718094153E-2</v>
      </c>
      <c r="H27" s="66">
        <v>18.605892331</v>
      </c>
      <c r="I27" s="101"/>
      <c r="J27" s="104"/>
    </row>
    <row r="28" spans="2:10" ht="15" customHeight="1" thickBot="1" x14ac:dyDescent="0.3">
      <c r="B28" s="38"/>
      <c r="C28" s="39" t="s">
        <v>28</v>
      </c>
      <c r="D28" s="39"/>
      <c r="E28" s="68">
        <f>SUM(E25:E27)</f>
        <v>0.57613817617056695</v>
      </c>
      <c r="F28" s="69">
        <f>SUM(F25:F27)</f>
        <v>203.14632091774192</v>
      </c>
      <c r="G28" s="80">
        <f>SUM(G25:G27)</f>
        <v>1.7860283461287578</v>
      </c>
      <c r="H28" s="69">
        <f>SUM(H25:H27)</f>
        <v>629.75359484499995</v>
      </c>
      <c r="I28" s="40"/>
      <c r="J28" s="41"/>
    </row>
    <row r="29" spans="2:10" ht="17.25" customHeight="1" x14ac:dyDescent="0.25">
      <c r="B29" s="42"/>
      <c r="C29" s="8"/>
      <c r="D29" s="8"/>
      <c r="E29" s="43"/>
      <c r="F29" s="44"/>
      <c r="G29" s="43"/>
      <c r="H29" s="44"/>
      <c r="I29" s="45"/>
    </row>
    <row r="30" spans="2:10" ht="15" customHeight="1" x14ac:dyDescent="0.25">
      <c r="B30" s="95" t="s">
        <v>29</v>
      </c>
      <c r="C30" s="95"/>
      <c r="D30" s="95"/>
      <c r="E30" s="43">
        <f>E28+E21</f>
        <v>4.3503317245576634</v>
      </c>
      <c r="F30" s="44">
        <f>F28+F21</f>
        <v>1533.9269660790321</v>
      </c>
      <c r="G30" s="43">
        <f>G28+G21</f>
        <v>13.486028346128757</v>
      </c>
      <c r="H30" s="44">
        <f>H28+H21</f>
        <v>4755.1735948450005</v>
      </c>
      <c r="I30" s="45"/>
    </row>
    <row r="31" spans="2:10" x14ac:dyDescent="0.25">
      <c r="B31" s="42" t="s">
        <v>30</v>
      </c>
      <c r="C31" s="46"/>
      <c r="D31" s="47">
        <v>0.24</v>
      </c>
      <c r="E31" s="48">
        <f>E30*$D$31</f>
        <v>1.0440796138938391</v>
      </c>
      <c r="F31" s="44">
        <f>F30*$D$31</f>
        <v>368.14247185896772</v>
      </c>
      <c r="G31" s="48">
        <f>G30*$D$31</f>
        <v>3.2366468030709017</v>
      </c>
      <c r="H31" s="44">
        <f>H30*$D$31</f>
        <v>1141.2416627628002</v>
      </c>
    </row>
    <row r="32" spans="2:10" x14ac:dyDescent="0.25">
      <c r="B32" s="8" t="s">
        <v>31</v>
      </c>
      <c r="C32" s="8"/>
      <c r="D32" s="8"/>
      <c r="E32" s="49">
        <f>E31+E30</f>
        <v>5.3944113384515022</v>
      </c>
      <c r="F32" s="44">
        <f>F31+F30</f>
        <v>1902.0694379379997</v>
      </c>
      <c r="G32" s="49">
        <f>G31+G30</f>
        <v>16.722675149199659</v>
      </c>
      <c r="H32" s="44">
        <f>H31+H30</f>
        <v>5896.4152576078004</v>
      </c>
      <c r="I32" s="45"/>
    </row>
    <row r="33" spans="2:12" x14ac:dyDescent="0.25">
      <c r="B33" s="8" t="s">
        <v>32</v>
      </c>
      <c r="C33" s="8"/>
      <c r="D33" s="8"/>
      <c r="E33" s="49" t="s">
        <v>40</v>
      </c>
      <c r="F33" s="44">
        <f>F30</f>
        <v>1533.9269660790321</v>
      </c>
      <c r="G33" s="49" t="s">
        <v>41</v>
      </c>
      <c r="H33" s="44">
        <f>H30*14</f>
        <v>66572.430327830007</v>
      </c>
      <c r="I33" s="50"/>
      <c r="J33" s="51"/>
    </row>
    <row r="34" spans="2:12" ht="15.75" thickBot="1" x14ac:dyDescent="0.3">
      <c r="B34" s="8" t="s">
        <v>33</v>
      </c>
      <c r="C34" s="8"/>
      <c r="D34" s="8"/>
      <c r="E34" s="52" t="s">
        <v>40</v>
      </c>
      <c r="F34" s="53">
        <f>F32</f>
        <v>1902.0694379379997</v>
      </c>
      <c r="G34" s="52" t="s">
        <v>41</v>
      </c>
      <c r="H34" s="53">
        <f>H32*14</f>
        <v>82549.813606509211</v>
      </c>
      <c r="I34" s="54"/>
      <c r="J34" s="55"/>
    </row>
    <row r="35" spans="2:12" ht="15.75" x14ac:dyDescent="0.25">
      <c r="B35" s="63"/>
      <c r="C35" s="63"/>
      <c r="D35" s="63"/>
      <c r="E35" s="63"/>
      <c r="F35" s="63"/>
      <c r="G35" s="88"/>
      <c r="H35" s="88"/>
      <c r="I35" s="56"/>
      <c r="J35" s="57"/>
    </row>
    <row r="36" spans="2:12" ht="75" customHeight="1" x14ac:dyDescent="0.25">
      <c r="B36" s="91" t="s">
        <v>34</v>
      </c>
      <c r="C36" s="91"/>
      <c r="D36" s="91"/>
      <c r="E36" s="91"/>
      <c r="F36" s="91"/>
      <c r="G36" s="91"/>
      <c r="H36" s="91"/>
      <c r="I36" s="91"/>
      <c r="J36" s="91"/>
      <c r="K36" s="74"/>
      <c r="L36" s="74"/>
    </row>
    <row r="37" spans="2:12" x14ac:dyDescent="0.25">
      <c r="B37" s="64"/>
      <c r="C37" s="64"/>
      <c r="D37" s="64"/>
      <c r="E37" s="64"/>
      <c r="F37" s="64"/>
      <c r="G37" s="64"/>
      <c r="H37" s="64"/>
      <c r="I37" s="64"/>
      <c r="J37" s="64"/>
    </row>
    <row r="38" spans="2:12" ht="15.75" x14ac:dyDescent="0.25">
      <c r="B38" s="57"/>
      <c r="C38" s="57"/>
      <c r="D38" s="57"/>
      <c r="E38" s="57"/>
      <c r="F38" s="57"/>
      <c r="G38" s="57"/>
      <c r="H38" s="57"/>
      <c r="I38" s="57"/>
      <c r="J38" s="57"/>
    </row>
    <row r="39" spans="2:12" x14ac:dyDescent="0.25">
      <c r="B39" s="8" t="s">
        <v>35</v>
      </c>
      <c r="C39" s="8"/>
      <c r="D39" s="8"/>
      <c r="E39" s="8" t="s">
        <v>36</v>
      </c>
    </row>
    <row r="40" spans="2:12" x14ac:dyDescent="0.25">
      <c r="I40" s="76"/>
    </row>
    <row r="41" spans="2:12" x14ac:dyDescent="0.25">
      <c r="B41" s="58" t="s">
        <v>37</v>
      </c>
      <c r="C41" s="58"/>
      <c r="D41" s="58"/>
      <c r="E41" s="58" t="s">
        <v>37</v>
      </c>
      <c r="F41" s="58"/>
      <c r="G41" s="58"/>
      <c r="H41" s="58"/>
      <c r="I41" s="76"/>
    </row>
    <row r="42" spans="2:12" ht="15.75" x14ac:dyDescent="0.25">
      <c r="B42" s="57"/>
      <c r="C42" s="57"/>
      <c r="D42" s="57"/>
      <c r="E42" s="57"/>
      <c r="F42" s="57"/>
      <c r="G42" s="57"/>
      <c r="H42" s="57"/>
      <c r="I42" s="76"/>
      <c r="J42" s="57"/>
    </row>
    <row r="43" spans="2:12" x14ac:dyDescent="0.25">
      <c r="I43" s="76"/>
    </row>
    <row r="44" spans="2:12" x14ac:dyDescent="0.25">
      <c r="I44" s="76"/>
    </row>
    <row r="45" spans="2:12" x14ac:dyDescent="0.25">
      <c r="I45" s="76"/>
    </row>
    <row r="46" spans="2:12" x14ac:dyDescent="0.25">
      <c r="I46" s="76"/>
    </row>
    <row r="47" spans="2:12" x14ac:dyDescent="0.25">
      <c r="I47" s="76"/>
    </row>
  </sheetData>
  <mergeCells count="15">
    <mergeCell ref="B36:J36"/>
    <mergeCell ref="A3:J3"/>
    <mergeCell ref="C12:D12"/>
    <mergeCell ref="B30:D30"/>
    <mergeCell ref="C15:D15"/>
    <mergeCell ref="C16:D16"/>
    <mergeCell ref="C19:D19"/>
    <mergeCell ref="I25:I27"/>
    <mergeCell ref="J25:J27"/>
    <mergeCell ref="I12:I19"/>
    <mergeCell ref="E12:E19"/>
    <mergeCell ref="F12:F19"/>
    <mergeCell ref="J12:J19"/>
    <mergeCell ref="G12:G19"/>
    <mergeCell ref="H12:H19"/>
  </mergeCells>
  <pageMargins left="0.7" right="0.7" top="0.75" bottom="0.75" header="0.3" footer="0.3"/>
  <pageSetup paperSize="9" orientation="portrait" r:id="rId1"/>
  <ignoredErrors>
    <ignoredError sqref="F25:F2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5F25KTUSNP4X-205032580-166650</_dlc_DocId>
    <_dlc_DocIdUrl xmlns="d65e48b5-f38d-431e-9b4f-47403bf4583f">
      <Url>https://rkas.sharepoint.com/Kliendisuhted/_layouts/15/DocIdRedir.aspx?ID=5F25KTUSNP4X-205032580-166650</Url>
      <Description>5F25KTUSNP4X-205032580-166650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4160751f9817517c828fd37fc67db627">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c532cdcc268523620b50669d65ea99"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B4AFB-76DE-41A0-B458-93206A9742C1}">
  <ds:schemaRefs>
    <ds:schemaRef ds:uri="http://schemas.microsoft.com/sharepoint/events"/>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E0A5D0CB-326C-4676-A1AD-8910455595C0}">
  <ds:schemaRefs>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4295b89e-2911-42f0-a767-8ca596d6842f"/>
    <ds:schemaRef ds:uri="a4634551-c501-4e5e-ac96-dde1e0c9b252"/>
    <ds:schemaRef ds:uri="http://purl.org/dc/dcmitype/"/>
    <ds:schemaRef ds:uri="d65e48b5-f38d-431e-9b4f-47403bf4583f"/>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E85F31F4-53E4-4587-8D21-A50CC4F3B7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3</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MargitD</dc:creator>
  <cp:keywords/>
  <dc:description/>
  <cp:lastModifiedBy>Anu Irval</cp:lastModifiedBy>
  <cp:revision/>
  <dcterms:created xsi:type="dcterms:W3CDTF">2009-11-20T06:24:07Z</dcterms:created>
  <dcterms:modified xsi:type="dcterms:W3CDTF">2025-07-15T11:05:32Z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ContentTypeId">
    <vt:lpwstr>0x01010040C1E66C1C12A5448E2DE15E59C4812C</vt:lpwstr>
  </property>
  <property fmtid="{D5CDD505-2E9C-101B-9397-08002B2CF9AE}" pid="5" name="PROOV">
    <vt:lpwstr/>
  </property>
  <property fmtid="{D5CDD505-2E9C-101B-9397-08002B2CF9AE}" pid="6" name="PROOV2">
    <vt:lpwstr/>
  </property>
  <property fmtid="{D5CDD505-2E9C-101B-9397-08002B2CF9AE}" pid="7" name="Order">
    <vt:r8>5206300</vt:r8>
  </property>
  <property fmtid="{D5CDD505-2E9C-101B-9397-08002B2CF9AE}" pid="8" name="xd_Signature">
    <vt:bool>false</vt:bool>
  </property>
  <property fmtid="{D5CDD505-2E9C-101B-9397-08002B2CF9AE}" pid="9" name="xd_ProgID">
    <vt:lpwstr/>
  </property>
  <property fmtid="{D5CDD505-2E9C-101B-9397-08002B2CF9AE}" pid="10" name="_ExtendedDescription">
    <vt:lpwstr/>
  </property>
  <property fmtid="{D5CDD505-2E9C-101B-9397-08002B2CF9AE}" pid="11" name="TriggerFlowInfo">
    <vt:lpwstr/>
  </property>
  <property fmtid="{D5CDD505-2E9C-101B-9397-08002B2CF9AE}" pid="12" name="ComplianceAssetId">
    <vt:lpwstr/>
  </property>
  <property fmtid="{D5CDD505-2E9C-101B-9397-08002B2CF9AE}" pid="13" name="TemplateUrl">
    <vt:lpwstr/>
  </property>
  <property fmtid="{D5CDD505-2E9C-101B-9397-08002B2CF9AE}" pid="14" name="_dlc_DocIdItemGuid">
    <vt:lpwstr>79f980e2-c485-44d0-a7d0-f710ee38096a</vt:lpwstr>
  </property>
  <property fmtid="{D5CDD505-2E9C-101B-9397-08002B2CF9AE}" pid="15" name="MediaServiceImageTags">
    <vt:lpwstr/>
  </property>
</Properties>
</file>